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<sst xmlns="http://schemas.openxmlformats.org/spreadsheetml/2006/main" count="74" uniqueCount="47">
  <si>
    <t>INCHIESTA CZERNIG ANNO 1835</t>
  </si>
  <si>
    <t>Comune Est Ticino</t>
  </si>
  <si>
    <t>Popolazione residente al 1835</t>
  </si>
  <si>
    <t>Coltivo (pertiche)</t>
  </si>
  <si>
    <t>Bosco (p)</t>
  </si>
  <si>
    <t>Incolto (p)</t>
  </si>
  <si>
    <t>Totale (p)</t>
  </si>
  <si>
    <t>Coltivo (%)</t>
  </si>
  <si>
    <t>Arabile (%)*</t>
  </si>
  <si>
    <t>Pascolo (%)*</t>
  </si>
  <si>
    <t>Bosco (%)</t>
  </si>
  <si>
    <t>Incolto (%)</t>
  </si>
  <si>
    <t>Albairate</t>
  </si>
  <si>
    <t>Arluno</t>
  </si>
  <si>
    <t>Bareggio</t>
  </si>
  <si>
    <t>Boffalora sopra Ticino</t>
  </si>
  <si>
    <t>Casorezzo</t>
  </si>
  <si>
    <t>Lugagnano (Cassinetta di Lugagnano)</t>
  </si>
  <si>
    <t>Cisliano</t>
  </si>
  <si>
    <t>Bestazzo (Cisliano)</t>
  </si>
  <si>
    <t>San Pietro Bestazzo (Cisliano)</t>
  </si>
  <si>
    <t>Corbetta</t>
  </si>
  <si>
    <t>Cassina Pobbia (Corbetta)</t>
  </si>
  <si>
    <t>Marcallo con Casone</t>
  </si>
  <si>
    <t>Menedrago Marcallo con Casone)</t>
  </si>
  <si>
    <t>Mesero</t>
  </si>
  <si>
    <t>Misinto</t>
  </si>
  <si>
    <t>Ossona</t>
  </si>
  <si>
    <t>Robecco sul Naviglio</t>
  </si>
  <si>
    <t>Castellazzo de Barzi (Robecco sul Naviglio)</t>
  </si>
  <si>
    <t>Santo Stefano Ticino</t>
  </si>
  <si>
    <t>Sedriano</t>
  </si>
  <si>
    <t>Verano</t>
  </si>
  <si>
    <t>Totale</t>
  </si>
  <si>
    <t>* Nel comune di Bareggio 2/3 del coltivo è a grano e sementi e il restante 1/3 è a prato</t>
  </si>
  <si>
    <t>* Nei comuni di Arluno e Casorezzo non vi sono prati a pascolo</t>
  </si>
  <si>
    <t>* Tutti gli altri comuni hanno 5/6 a grano e il restante 1/6 a prato</t>
  </si>
  <si>
    <t>Parco Mulini</t>
  </si>
  <si>
    <t>Canegrate</t>
  </si>
  <si>
    <t>Nerviano</t>
  </si>
  <si>
    <t>Garbatola (Nerviano)</t>
  </si>
  <si>
    <t>San Vittore</t>
  </si>
  <si>
    <t>Parabiago</t>
  </si>
  <si>
    <t>Legnano</t>
  </si>
  <si>
    <t>totale</t>
  </si>
  <si>
    <t>Parco Roccolo</t>
  </si>
  <si>
    <t>Busto Garolfo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</si>
</sst>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2" borderId="0" xfId="0" applyNumberFormat="1" applyFont="1" applyFill="1" applyAlignment="1">
      <alignment horizontal="center" wrapText="1"/>
    </xf>
    <xf numFmtId="165" fontId="3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left" wrapText="1"/>
    </xf>
    <xf numFmtId="165" fontId="3" fillId="2" borderId="0" xfId="0" applyNumberFormat="1" applyFont="1" applyFill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3" fillId="3" borderId="0" xfId="0" applyNumberFormat="1" applyFont="1" applyFill="1" applyAlignment="1">
      <alignment/>
    </xf>
    <xf numFmtId="165" fontId="3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9.57421875" style="1" customWidth="1"/>
    <col min="2" max="2" width="14.421875" style="1" customWidth="1"/>
    <col min="3" max="3" width="8.7109375" style="1" customWidth="1"/>
    <col min="4" max="4" width="6.00390625" style="1" customWidth="1"/>
    <col min="5" max="5" width="6.28125" style="1" customWidth="1"/>
    <col min="6" max="6" width="7.421875" style="1" customWidth="1"/>
    <col min="7" max="7" width="6.28125" style="1" customWidth="1"/>
    <col min="8" max="8" width="6.421875" style="1" customWidth="1"/>
    <col min="9" max="9" width="6.8515625" style="1" customWidth="1"/>
    <col min="10" max="10" width="6.140625" style="1" customWidth="1"/>
    <col min="11" max="11" width="6.421875" style="1" customWidth="1"/>
    <col min="12" max="12" width="4.421875" style="1" customWidth="1"/>
    <col min="13" max="16384" width="9.140625" style="1" customWidth="1"/>
  </cols>
  <sheetData>
    <row r="1" spans="1:12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s="3" customFormat="1" ht="21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10.5">
      <c r="A3" s="1" t="s">
        <v>12</v>
      </c>
      <c r="B3" s="6">
        <v>1436</v>
      </c>
      <c r="C3" s="1">
        <v>21897</v>
      </c>
      <c r="D3" s="1">
        <v>1047</v>
      </c>
      <c r="E3" s="1">
        <v>92</v>
      </c>
      <c r="F3" s="1">
        <f>SUM(C3:E3)</f>
        <v>23036</v>
      </c>
      <c r="G3" s="1">
        <f>C3*100/F3</f>
        <v>95.05556520229206</v>
      </c>
      <c r="H3" s="1">
        <f>G3*5/6</f>
        <v>79.21297100191005</v>
      </c>
      <c r="I3" s="1">
        <f>G3*1/6</f>
        <v>15.84259420038201</v>
      </c>
      <c r="J3" s="1">
        <f>D3*100/F3</f>
        <v>4.545059906233721</v>
      </c>
      <c r="K3" s="1">
        <f>E3*100/F3</f>
        <v>0.3993748914742143</v>
      </c>
      <c r="L3" s="1">
        <f>SUM(H3:K3)</f>
        <v>100</v>
      </c>
    </row>
    <row r="4" spans="1:12" ht="10.5">
      <c r="A4" s="1" t="s">
        <v>13</v>
      </c>
      <c r="B4" s="6">
        <v>1810</v>
      </c>
      <c r="C4" s="1">
        <v>13878</v>
      </c>
      <c r="D4" s="1">
        <v>3893</v>
      </c>
      <c r="E4" s="1">
        <v>215</v>
      </c>
      <c r="F4" s="1">
        <f>SUM(C4:E4)</f>
        <v>17986</v>
      </c>
      <c r="G4" s="1">
        <f>C4*100/F4</f>
        <v>77.16001334371178</v>
      </c>
      <c r="H4" s="1">
        <f>G4</f>
        <v>77.16001334371178</v>
      </c>
      <c r="I4" s="1">
        <v>0</v>
      </c>
      <c r="J4" s="1">
        <f>D4*100/F4</f>
        <v>21.64461247637051</v>
      </c>
      <c r="K4" s="1">
        <f>E4*100/F4</f>
        <v>1.1953741799177138</v>
      </c>
      <c r="L4" s="1">
        <f>SUM(H4:K4)</f>
        <v>100</v>
      </c>
    </row>
    <row r="5" spans="1:12" ht="10.5">
      <c r="A5" s="1" t="s">
        <v>14</v>
      </c>
      <c r="B5" s="6">
        <v>1662</v>
      </c>
      <c r="C5" s="1">
        <v>14454</v>
      </c>
      <c r="D5" s="1">
        <v>1242</v>
      </c>
      <c r="E5" s="1">
        <v>61</v>
      </c>
      <c r="F5" s="1">
        <f>SUM(C5:E5)</f>
        <v>15757</v>
      </c>
      <c r="G5" s="1">
        <f>C5*100/F5</f>
        <v>91.7306593894777</v>
      </c>
      <c r="H5" s="1">
        <f>G5*2/3</f>
        <v>61.15377292631846</v>
      </c>
      <c r="I5" s="1">
        <f>G5*1/3</f>
        <v>30.57688646315923</v>
      </c>
      <c r="J5" s="1">
        <f>D5*100/F5</f>
        <v>7.8822110807894905</v>
      </c>
      <c r="K5" s="1">
        <f>E5*100/F5</f>
        <v>0.38712952973281717</v>
      </c>
      <c r="L5" s="1">
        <f>SUM(H5:K5)</f>
        <v>100</v>
      </c>
    </row>
    <row r="6" spans="1:12" ht="10.5">
      <c r="A6" s="1" t="s">
        <v>15</v>
      </c>
      <c r="B6" s="6">
        <v>1127</v>
      </c>
      <c r="C6" s="1">
        <v>7738</v>
      </c>
      <c r="D6" s="1">
        <v>3230</v>
      </c>
      <c r="E6" s="1">
        <v>78</v>
      </c>
      <c r="F6" s="1">
        <f>SUM(C6:E6)</f>
        <v>11046</v>
      </c>
      <c r="G6" s="1">
        <f>C6*100/F6</f>
        <v>70.05250769509324</v>
      </c>
      <c r="H6" s="1">
        <f>G6*5/6</f>
        <v>58.377089745911036</v>
      </c>
      <c r="I6" s="1">
        <f>G6*1/6</f>
        <v>11.675417949182206</v>
      </c>
      <c r="J6" s="1">
        <f>D6*100/F6</f>
        <v>29.24135433641137</v>
      </c>
      <c r="K6" s="1">
        <f>E6*100/F6</f>
        <v>0.7061379684953829</v>
      </c>
      <c r="L6" s="1">
        <f>SUM(H6:K6)</f>
        <v>100</v>
      </c>
    </row>
    <row r="7" spans="1:12" ht="10.5">
      <c r="A7" s="1" t="s">
        <v>16</v>
      </c>
      <c r="B7" s="6">
        <v>767</v>
      </c>
      <c r="C7" s="1">
        <v>8247</v>
      </c>
      <c r="D7" s="1">
        <v>1404</v>
      </c>
      <c r="E7" s="1">
        <v>79</v>
      </c>
      <c r="F7" s="1">
        <f>SUM(C7:E7)</f>
        <v>9730</v>
      </c>
      <c r="G7" s="1">
        <f>C7*100/F7</f>
        <v>84.7584789311408</v>
      </c>
      <c r="H7" s="1">
        <f>G7</f>
        <v>84.7584789311408</v>
      </c>
      <c r="I7" s="1">
        <v>0</v>
      </c>
      <c r="J7" s="1">
        <f>D7*100/F7</f>
        <v>14.429599177800617</v>
      </c>
      <c r="K7" s="1">
        <f>E7*100/F7</f>
        <v>0.8119218910585817</v>
      </c>
      <c r="L7" s="1">
        <f>SUM(H7:K7)</f>
        <v>100</v>
      </c>
    </row>
    <row r="8" spans="1:12" ht="10.5">
      <c r="A8" s="1" t="s">
        <v>17</v>
      </c>
      <c r="B8" s="6">
        <v>831</v>
      </c>
      <c r="C8" s="1">
        <v>831</v>
      </c>
      <c r="D8" s="1">
        <v>27</v>
      </c>
      <c r="E8" s="1">
        <v>7</v>
      </c>
      <c r="F8" s="1">
        <f>SUM(C8:E8)</f>
        <v>865</v>
      </c>
      <c r="G8" s="1">
        <f>C8*100/F8</f>
        <v>96.0693641618497</v>
      </c>
      <c r="H8" s="1">
        <f>G8*5/6</f>
        <v>80.05780346820809</v>
      </c>
      <c r="I8" s="1">
        <f>G8*1/6</f>
        <v>16.011560693641616</v>
      </c>
      <c r="J8" s="1">
        <f>D8*100/F8</f>
        <v>3.121387283236994</v>
      </c>
      <c r="K8" s="1">
        <f>E8*100/F8</f>
        <v>0.8092485549132948</v>
      </c>
      <c r="L8" s="1">
        <f>SUM(H8:K8)</f>
        <v>100</v>
      </c>
    </row>
    <row r="9" spans="1:12" ht="10.5">
      <c r="A9" s="1" t="s">
        <v>18</v>
      </c>
      <c r="B9" s="6">
        <v>665</v>
      </c>
      <c r="C9" s="1">
        <v>12396</v>
      </c>
      <c r="D9" s="1">
        <v>905</v>
      </c>
      <c r="E9" s="1">
        <v>131</v>
      </c>
      <c r="F9" s="1">
        <f>SUM(C9:E9)</f>
        <v>13432</v>
      </c>
      <c r="G9" s="1">
        <f>C9*100/F9</f>
        <v>92.28707564026206</v>
      </c>
      <c r="H9" s="1">
        <f>G9*5/6</f>
        <v>76.90589636688505</v>
      </c>
      <c r="I9" s="1">
        <f>G9*1/6</f>
        <v>15.38117927337701</v>
      </c>
      <c r="J9" s="1">
        <f>D9*100/F9</f>
        <v>6.737641453245979</v>
      </c>
      <c r="K9" s="1">
        <f>E9*100/F9</f>
        <v>0.9752829064919595</v>
      </c>
      <c r="L9" s="1">
        <f>SUM(H9:K9)</f>
        <v>100</v>
      </c>
    </row>
    <row r="10" spans="1:12" ht="10.5">
      <c r="A10" s="1" t="s">
        <v>19</v>
      </c>
      <c r="B10" s="6"/>
      <c r="C10" s="1">
        <v>4795</v>
      </c>
      <c r="D10" s="1">
        <v>180</v>
      </c>
      <c r="E10" s="1">
        <v>39</v>
      </c>
      <c r="F10" s="1">
        <v>5014</v>
      </c>
      <c r="G10" s="1">
        <f>C10*100/F10</f>
        <v>95.6322297566813</v>
      </c>
      <c r="H10" s="1">
        <f>G10*5/6</f>
        <v>79.69352479723442</v>
      </c>
      <c r="I10" s="1">
        <f>G10*1/6</f>
        <v>15.938704959446882</v>
      </c>
      <c r="J10" s="1">
        <f>D10*100/F10</f>
        <v>3.5899481451934583</v>
      </c>
      <c r="K10" s="1">
        <f>E10*100/F10</f>
        <v>0.7778220981252493</v>
      </c>
      <c r="L10" s="1">
        <f>SUM(H10:K10)</f>
        <v>100</v>
      </c>
    </row>
    <row r="11" spans="1:12" ht="10.5">
      <c r="A11" s="1" t="s">
        <v>20</v>
      </c>
      <c r="B11" s="6"/>
      <c r="C11" s="1">
        <v>2613</v>
      </c>
      <c r="D11" s="1">
        <v>109</v>
      </c>
      <c r="E11" s="1">
        <v>7</v>
      </c>
      <c r="F11" s="1">
        <f>SUM(C11:E11)</f>
        <v>2729</v>
      </c>
      <c r="G11" s="1">
        <f>C11*100/F11</f>
        <v>95.74935873946501</v>
      </c>
      <c r="H11" s="1">
        <f>G11*5/6</f>
        <v>79.79113228288752</v>
      </c>
      <c r="I11" s="1">
        <f>G11*1/6</f>
        <v>15.958226456577501</v>
      </c>
      <c r="J11" s="1">
        <f>D11*100/F11</f>
        <v>3.994137046537193</v>
      </c>
      <c r="K11" s="1">
        <f>E11*100/F11</f>
        <v>0.2565042139978014</v>
      </c>
      <c r="L11" s="1">
        <f>SUM(H11:K11)</f>
        <v>100.00000000000001</v>
      </c>
    </row>
    <row r="12" spans="1:12" ht="10.5">
      <c r="A12" s="1" t="s">
        <v>21</v>
      </c>
      <c r="B12" s="6">
        <v>3348</v>
      </c>
      <c r="C12" s="1">
        <v>23354</v>
      </c>
      <c r="D12" s="1">
        <v>1058</v>
      </c>
      <c r="E12" s="1">
        <v>232</v>
      </c>
      <c r="F12" s="1">
        <f>SUM(C12:E12)</f>
        <v>24644</v>
      </c>
      <c r="G12" s="1">
        <f>C12*100/F12</f>
        <v>94.76546015257263</v>
      </c>
      <c r="H12" s="1">
        <f>G12*5/6</f>
        <v>78.97121679381053</v>
      </c>
      <c r="I12" s="1">
        <f>G12*1/6</f>
        <v>15.794243358762104</v>
      </c>
      <c r="J12" s="1">
        <f>D12*100/F12</f>
        <v>4.293134231455933</v>
      </c>
      <c r="K12" s="1">
        <f>E12*100/F12</f>
        <v>0.9414056159714332</v>
      </c>
      <c r="L12" s="1">
        <f>SUM(H12:K12)</f>
        <v>100</v>
      </c>
    </row>
    <row r="13" spans="1:12" ht="10.5">
      <c r="A13" s="1" t="s">
        <v>22</v>
      </c>
      <c r="B13" s="6"/>
      <c r="C13" s="1">
        <v>2244</v>
      </c>
      <c r="D13" s="1">
        <v>89</v>
      </c>
      <c r="E13" s="1">
        <v>13</v>
      </c>
      <c r="F13" s="1">
        <f>SUM(C13:E13)</f>
        <v>2346</v>
      </c>
      <c r="G13" s="1">
        <f>C13*100/F13</f>
        <v>95.65217391304348</v>
      </c>
      <c r="H13" s="1">
        <f>G13*5/6</f>
        <v>79.71014492753623</v>
      </c>
      <c r="I13" s="1">
        <f>G13*1/6</f>
        <v>15.942028985507248</v>
      </c>
      <c r="J13" s="1">
        <f>D13*100/F13</f>
        <v>3.793691389599318</v>
      </c>
      <c r="K13" s="1">
        <f>E13*100/F13</f>
        <v>0.5541346973572038</v>
      </c>
      <c r="L13" s="1">
        <f>SUM(H13:K13)</f>
        <v>100</v>
      </c>
    </row>
    <row r="14" spans="1:12" ht="10.5">
      <c r="A14" s="1" t="s">
        <v>23</v>
      </c>
      <c r="B14" s="6">
        <v>928</v>
      </c>
      <c r="C14" s="1">
        <v>8613</v>
      </c>
      <c r="D14" s="1">
        <v>38</v>
      </c>
      <c r="E14" s="1">
        <v>6</v>
      </c>
      <c r="F14" s="1">
        <f>SUM(C14:E14)</f>
        <v>8657</v>
      </c>
      <c r="G14" s="1">
        <f>C14*100/F14</f>
        <v>99.49174078780177</v>
      </c>
      <c r="H14" s="1">
        <f>G14*5/6</f>
        <v>82.9097839898348</v>
      </c>
      <c r="I14" s="1">
        <f>G14*1/6</f>
        <v>16.581956797966964</v>
      </c>
      <c r="J14" s="1">
        <f>D14*100/F14</f>
        <v>0.43895113780755457</v>
      </c>
      <c r="K14" s="1">
        <f>E14*100/F14</f>
        <v>0.06930807439066651</v>
      </c>
      <c r="L14" s="1">
        <f>SUM(H14:K14)</f>
        <v>99.99999999999999</v>
      </c>
    </row>
    <row r="15" spans="1:12" ht="10.5">
      <c r="A15" s="1" t="s">
        <v>24</v>
      </c>
      <c r="B15" s="6"/>
      <c r="C15" s="1">
        <v>4350</v>
      </c>
      <c r="D15" s="1">
        <v>54</v>
      </c>
      <c r="E15" s="1">
        <v>4</v>
      </c>
      <c r="F15" s="1">
        <f>SUM(C15:E15)</f>
        <v>4408</v>
      </c>
      <c r="G15" s="1">
        <f>C15*100/F15</f>
        <v>98.6842105263158</v>
      </c>
      <c r="H15" s="1">
        <f>G15*5/6</f>
        <v>82.23684210526316</v>
      </c>
      <c r="I15" s="1">
        <f>G15*1/6</f>
        <v>16.447368421052634</v>
      </c>
      <c r="J15" s="1">
        <f>D15*100/F15</f>
        <v>1.2250453720508168</v>
      </c>
      <c r="K15" s="1">
        <f>E15*100/F15</f>
        <v>0.09074410163339383</v>
      </c>
      <c r="L15" s="1">
        <f>SUM(H15:K15)</f>
        <v>100.00000000000001</v>
      </c>
    </row>
    <row r="16" spans="1:12" ht="10.5">
      <c r="A16" s="1" t="s">
        <v>25</v>
      </c>
      <c r="B16" s="6">
        <v>1112</v>
      </c>
      <c r="C16" s="1">
        <v>8096</v>
      </c>
      <c r="D16" s="1">
        <v>62</v>
      </c>
      <c r="E16" s="1">
        <v>15</v>
      </c>
      <c r="F16" s="1">
        <f>SUM(C16:E16)</f>
        <v>8173</v>
      </c>
      <c r="G16" s="1">
        <f>C16*100/F16</f>
        <v>99.0578734858681</v>
      </c>
      <c r="H16" s="1">
        <f>G16*5/6</f>
        <v>82.54822790489008</v>
      </c>
      <c r="I16" s="1">
        <f>G16*1/6</f>
        <v>16.509645580978017</v>
      </c>
      <c r="J16" s="1">
        <f>D16*100/F16</f>
        <v>0.7585953750152943</v>
      </c>
      <c r="K16" s="1">
        <f>E16*100/F16</f>
        <v>0.18353113911660346</v>
      </c>
      <c r="L16" s="1">
        <f>SUM(H16:K16)</f>
        <v>100</v>
      </c>
    </row>
    <row r="17" spans="1:12" ht="10.5">
      <c r="A17" s="1" t="s">
        <v>26</v>
      </c>
      <c r="B17" s="6">
        <v>1153</v>
      </c>
      <c r="C17" s="1">
        <v>6663</v>
      </c>
      <c r="D17" s="1">
        <v>300</v>
      </c>
      <c r="E17" s="1">
        <v>1580</v>
      </c>
      <c r="F17" s="1">
        <v>8543</v>
      </c>
      <c r="G17" s="1">
        <f>C17*100/F17</f>
        <v>77.99367903546764</v>
      </c>
      <c r="H17" s="1">
        <f>G17*5/6</f>
        <v>64.99473252955636</v>
      </c>
      <c r="I17" s="1">
        <f>G17*1/6</f>
        <v>12.998946505911272</v>
      </c>
      <c r="J17" s="1">
        <f>D17*100/F17</f>
        <v>3.5116469624253774</v>
      </c>
      <c r="K17" s="1">
        <f>E17*100/F17</f>
        <v>18.494674002106986</v>
      </c>
      <c r="L17" s="1">
        <f>SUM(H17:K17)</f>
        <v>100</v>
      </c>
    </row>
    <row r="18" spans="1:12" ht="10.5">
      <c r="A18" s="1" t="s">
        <v>27</v>
      </c>
      <c r="B18" s="6">
        <v>948</v>
      </c>
      <c r="C18" s="1">
        <v>7512</v>
      </c>
      <c r="D18" s="1">
        <v>54</v>
      </c>
      <c r="E18" s="1">
        <v>24</v>
      </c>
      <c r="F18" s="1">
        <f>SUM(C18:E18)</f>
        <v>7590</v>
      </c>
      <c r="G18" s="1">
        <f>C18*100/F18</f>
        <v>98.97233201581028</v>
      </c>
      <c r="H18" s="1">
        <f>G18*5/6</f>
        <v>82.47694334650856</v>
      </c>
      <c r="I18" s="1">
        <f>G18*1/6</f>
        <v>16.495388669301715</v>
      </c>
      <c r="J18" s="1">
        <f>D18*100/F18</f>
        <v>0.7114624505928854</v>
      </c>
      <c r="K18" s="1">
        <f>E18*100/F18</f>
        <v>0.31620553359683795</v>
      </c>
      <c r="L18" s="1">
        <f>SUM(H18:K18)</f>
        <v>100</v>
      </c>
    </row>
    <row r="19" spans="1:12" ht="10.5">
      <c r="A19" s="1" t="s">
        <v>28</v>
      </c>
      <c r="B19" s="6">
        <v>2071</v>
      </c>
      <c r="C19" s="1">
        <v>18662</v>
      </c>
      <c r="D19" s="1">
        <v>3766</v>
      </c>
      <c r="E19" s="1">
        <v>1241</v>
      </c>
      <c r="F19" s="1">
        <f>SUM(C19:E19)</f>
        <v>23669</v>
      </c>
      <c r="G19" s="1">
        <f>C19*100/F19</f>
        <v>78.84574760234906</v>
      </c>
      <c r="H19" s="1">
        <f>G19*5/6</f>
        <v>65.70478966862423</v>
      </c>
      <c r="I19" s="1">
        <f>G19*1/6</f>
        <v>13.140957933724843</v>
      </c>
      <c r="J19" s="1">
        <f>D19*100/F19</f>
        <v>15.911107355612828</v>
      </c>
      <c r="K19" s="1">
        <f>E19*100/F19</f>
        <v>5.243145042038109</v>
      </c>
      <c r="L19" s="1">
        <f>SUM(H19:K19)</f>
        <v>100</v>
      </c>
    </row>
    <row r="20" spans="1:12" ht="10.5">
      <c r="A20" s="1" t="s">
        <v>29</v>
      </c>
      <c r="B20" s="6"/>
      <c r="C20" s="1">
        <v>3216</v>
      </c>
      <c r="D20" s="1">
        <v>108</v>
      </c>
      <c r="E20" s="1">
        <v>7</v>
      </c>
      <c r="F20" s="1">
        <f>SUM(C20:E20)</f>
        <v>3331</v>
      </c>
      <c r="G20" s="1">
        <f>C20*100/F20</f>
        <v>96.54758330831582</v>
      </c>
      <c r="H20" s="1">
        <f>G20*5/6</f>
        <v>80.45631942359653</v>
      </c>
      <c r="I20" s="1">
        <f>G20*1/6</f>
        <v>16.091263884719304</v>
      </c>
      <c r="J20" s="1">
        <f>D20*100/F20</f>
        <v>3.2422695887120985</v>
      </c>
      <c r="K20" s="1">
        <f>E20*100/F20</f>
        <v>0.21014710297208045</v>
      </c>
      <c r="L20" s="1">
        <f>SUM(H20:K20)</f>
        <v>100</v>
      </c>
    </row>
    <row r="21" spans="1:12" ht="10.5">
      <c r="A21" s="1" t="s">
        <v>30</v>
      </c>
      <c r="B21" s="6">
        <v>783</v>
      </c>
      <c r="C21" s="1">
        <v>5321</v>
      </c>
      <c r="D21" s="1">
        <v>38</v>
      </c>
      <c r="E21" s="1">
        <v>9</v>
      </c>
      <c r="F21" s="1">
        <f>SUM(C21:E21)</f>
        <v>5368</v>
      </c>
      <c r="G21" s="1">
        <f>C21*100/F21</f>
        <v>99.12444113263786</v>
      </c>
      <c r="H21" s="1">
        <f>G21*5/6</f>
        <v>82.60370094386488</v>
      </c>
      <c r="I21" s="1">
        <f>G21*1/6</f>
        <v>16.520740188772976</v>
      </c>
      <c r="J21" s="1">
        <f>D21*100/F21</f>
        <v>0.7078986587183308</v>
      </c>
      <c r="K21" s="1">
        <f>E21*100/F21</f>
        <v>0.1676602086438152</v>
      </c>
      <c r="L21" s="1">
        <f>SUM(H21:K21)</f>
        <v>100</v>
      </c>
    </row>
    <row r="22" spans="1:12" ht="10.5">
      <c r="A22" s="1" t="s">
        <v>31</v>
      </c>
      <c r="B22" s="6">
        <v>1596</v>
      </c>
      <c r="C22" s="1">
        <v>10606</v>
      </c>
      <c r="D22" s="1">
        <v>451</v>
      </c>
      <c r="E22" s="1">
        <v>60</v>
      </c>
      <c r="F22" s="1">
        <f>SUM(C22:E22)</f>
        <v>11117</v>
      </c>
      <c r="G22" s="1">
        <f>C22*100/F22</f>
        <v>95.40343617882522</v>
      </c>
      <c r="H22" s="1">
        <f>G22*5/6</f>
        <v>79.50286348235436</v>
      </c>
      <c r="I22" s="1">
        <f>G22*1/6</f>
        <v>15.900572696470869</v>
      </c>
      <c r="J22" s="1">
        <f>D22*100/F22</f>
        <v>4.056849869569128</v>
      </c>
      <c r="K22" s="1">
        <f>E22*100/F22</f>
        <v>0.5397139516056491</v>
      </c>
      <c r="L22" s="1">
        <f>SUM(H22:K22)</f>
        <v>100</v>
      </c>
    </row>
    <row r="23" spans="1:12" ht="10.5">
      <c r="A23" s="1" t="s">
        <v>32</v>
      </c>
      <c r="B23" s="6">
        <v>1129</v>
      </c>
      <c r="C23" s="1">
        <v>4411</v>
      </c>
      <c r="D23" s="1">
        <v>600</v>
      </c>
      <c r="E23" s="1">
        <v>0</v>
      </c>
      <c r="F23" s="1">
        <v>5011</v>
      </c>
      <c r="G23" s="1">
        <f>C23*100/F23</f>
        <v>88.0263420474955</v>
      </c>
      <c r="H23" s="1">
        <f>G23*5/6</f>
        <v>73.35528503957958</v>
      </c>
      <c r="I23" s="1">
        <f>G23*1/6</f>
        <v>14.671057007915918</v>
      </c>
      <c r="J23" s="1">
        <f>D23*100/F23</f>
        <v>11.97365795250449</v>
      </c>
      <c r="K23" s="1">
        <f>E23*100/F23</f>
        <v>0</v>
      </c>
      <c r="L23" s="1">
        <f>SUM(H23:K23)</f>
        <v>100</v>
      </c>
    </row>
    <row r="24" spans="1:12" s="7" customFormat="1" ht="10.5">
      <c r="A24" s="7" t="s">
        <v>33</v>
      </c>
      <c r="B24" s="8">
        <f>SUM(B3:B23)</f>
        <v>21366</v>
      </c>
      <c r="C24" s="7">
        <f>SUM(C3:C23)</f>
        <v>189897</v>
      </c>
      <c r="D24" s="7">
        <f>SUM(D3:D23)</f>
        <v>18655</v>
      </c>
      <c r="E24" s="7">
        <f>SUM(E3:E23)</f>
        <v>3900</v>
      </c>
      <c r="F24" s="7">
        <f>SUM(F3:F22)</f>
        <v>207441</v>
      </c>
      <c r="G24" s="7">
        <f>AVERAGE(G3:G22)</f>
        <v>91.65169654994907</v>
      </c>
      <c r="H24" s="7">
        <f>G24*5/6</f>
        <v>76.37641379162422</v>
      </c>
      <c r="I24" s="7">
        <f>G24*1/6</f>
        <v>15.275282758324844</v>
      </c>
      <c r="J24" s="7">
        <f>AVERAGE(J3:J22)</f>
        <v>6.691830164868945</v>
      </c>
      <c r="K24" s="7">
        <f>AVERAGE(K3:K22)</f>
        <v>1.65647328518199</v>
      </c>
      <c r="L24" s="9">
        <f>SUM(H24:K24)</f>
        <v>100</v>
      </c>
    </row>
    <row r="25" ht="10.5">
      <c r="A25" s="1" t="s">
        <v>34</v>
      </c>
    </row>
    <row r="26" ht="10.5">
      <c r="A26" s="1" t="s">
        <v>35</v>
      </c>
    </row>
    <row r="27" ht="10.5">
      <c r="A27" s="1" t="s">
        <v>36</v>
      </c>
    </row>
    <row r="28" spans="1:11" s="3" customFormat="1" ht="21.75">
      <c r="A28" s="4" t="s">
        <v>37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5" t="s">
        <v>9</v>
      </c>
      <c r="J28" s="5" t="s">
        <v>10</v>
      </c>
      <c r="K28" s="5" t="s">
        <v>11</v>
      </c>
    </row>
    <row r="29" spans="1:12" ht="10.5">
      <c r="A29" s="1" t="s">
        <v>38</v>
      </c>
      <c r="B29" s="6">
        <v>1082</v>
      </c>
      <c r="C29" s="1">
        <v>7494</v>
      </c>
      <c r="D29" s="1">
        <v>147</v>
      </c>
      <c r="E29" s="1">
        <v>133</v>
      </c>
      <c r="F29" s="1">
        <v>7774</v>
      </c>
      <c r="G29" s="1">
        <f>C29*100/F29</f>
        <v>96.39825057885258</v>
      </c>
      <c r="H29" s="1">
        <v>0</v>
      </c>
      <c r="I29" s="1">
        <v>0</v>
      </c>
      <c r="J29" s="1">
        <f>D29*100/F29</f>
        <v>1.8909184461023927</v>
      </c>
      <c r="K29" s="1">
        <f>E29*100/F29</f>
        <v>1.710830975045022</v>
      </c>
      <c r="L29" s="1">
        <f>SUM(G29:K29)</f>
        <v>100</v>
      </c>
    </row>
    <row r="30" spans="1:12" ht="10.5">
      <c r="A30" s="1" t="s">
        <v>39</v>
      </c>
      <c r="B30" s="6">
        <v>2572</v>
      </c>
      <c r="C30" s="1">
        <v>15765</v>
      </c>
      <c r="D30" s="1">
        <v>1242</v>
      </c>
      <c r="E30" s="1">
        <v>200</v>
      </c>
      <c r="F30" s="1">
        <v>17202</v>
      </c>
      <c r="G30" s="1">
        <f>C30*100/F30</f>
        <v>91.64632019532613</v>
      </c>
      <c r="H30" s="1">
        <v>0</v>
      </c>
      <c r="I30" s="1">
        <v>0</v>
      </c>
      <c r="J30" s="1">
        <f>D30*100/F30</f>
        <v>7.220090687129404</v>
      </c>
      <c r="K30" s="1">
        <f>E30*100/F30</f>
        <v>1.162655505173817</v>
      </c>
      <c r="L30" s="1">
        <f>SUM(G30:K30)</f>
        <v>100.02906638762934</v>
      </c>
    </row>
    <row r="31" spans="1:12" ht="10.5">
      <c r="A31" s="1" t="s">
        <v>40</v>
      </c>
      <c r="B31" s="6">
        <v>246</v>
      </c>
      <c r="C31" s="1">
        <v>2193</v>
      </c>
      <c r="D31" s="1">
        <v>27</v>
      </c>
      <c r="E31" s="1">
        <v>16</v>
      </c>
      <c r="F31" s="1">
        <v>2236</v>
      </c>
      <c r="G31" s="1">
        <f>C31*100/F31</f>
        <v>98.07692307692308</v>
      </c>
      <c r="H31" s="1">
        <f>G31*5/6</f>
        <v>81.73076923076924</v>
      </c>
      <c r="I31" s="1">
        <f>G31*1/6</f>
        <v>16.346153846153847</v>
      </c>
      <c r="J31" s="1">
        <f>D31*100/F31</f>
        <v>1.2075134168157424</v>
      </c>
      <c r="K31" s="1">
        <f>E31*100/F31</f>
        <v>0.7155635062611807</v>
      </c>
      <c r="L31" s="1">
        <f>SUM(H31:K31)</f>
        <v>100.00000000000001</v>
      </c>
    </row>
    <row r="32" spans="1:12" ht="10.5">
      <c r="A32" s="1" t="s">
        <v>41</v>
      </c>
      <c r="B32" s="6">
        <v>707</v>
      </c>
      <c r="C32" s="1">
        <v>4536</v>
      </c>
      <c r="D32" s="1">
        <v>6</v>
      </c>
      <c r="E32" s="1">
        <v>93</v>
      </c>
      <c r="F32" s="1">
        <v>4635</v>
      </c>
      <c r="G32" s="1">
        <f>C32*100/F32</f>
        <v>97.86407766990291</v>
      </c>
      <c r="H32" s="1">
        <v>0</v>
      </c>
      <c r="I32" s="1">
        <v>0</v>
      </c>
      <c r="J32" s="1">
        <f>D32*100/F32</f>
        <v>0.12944983818770225</v>
      </c>
      <c r="K32" s="1">
        <f>E32*100/F32</f>
        <v>2.0064724919093853</v>
      </c>
      <c r="L32" s="1">
        <f>SUM(G32:K32)</f>
        <v>100</v>
      </c>
    </row>
    <row r="33" spans="1:12" ht="10.5">
      <c r="A33" s="1" t="s">
        <v>42</v>
      </c>
      <c r="B33" s="6">
        <v>2944</v>
      </c>
      <c r="C33" s="1">
        <v>16472</v>
      </c>
      <c r="D33" s="1">
        <v>3820</v>
      </c>
      <c r="E33" s="1">
        <v>286</v>
      </c>
      <c r="F33" s="1">
        <v>20578</v>
      </c>
      <c r="G33" s="1">
        <f>C33*100/F33</f>
        <v>80.04665176401983</v>
      </c>
      <c r="H33" s="1">
        <v>0</v>
      </c>
      <c r="I33" s="1">
        <v>0</v>
      </c>
      <c r="J33" s="1">
        <f>D33*100/F33</f>
        <v>18.563514432889495</v>
      </c>
      <c r="K33" s="1">
        <f>E33*100/F33</f>
        <v>1.3898338030906794</v>
      </c>
      <c r="L33" s="1">
        <f>SUM(G33:K33)</f>
        <v>100</v>
      </c>
    </row>
    <row r="34" spans="1:12" ht="10.5">
      <c r="A34" s="1" t="s">
        <v>43</v>
      </c>
      <c r="B34" s="6">
        <v>4121</v>
      </c>
      <c r="C34" s="1">
        <v>22317</v>
      </c>
      <c r="D34" s="1">
        <v>902</v>
      </c>
      <c r="E34" s="1">
        <v>947</v>
      </c>
      <c r="F34" s="1">
        <f>SUM(C34:E34)</f>
        <v>24166</v>
      </c>
      <c r="G34" s="1">
        <f>C34*100/F34</f>
        <v>92.34875444839858</v>
      </c>
      <c r="H34" s="1">
        <v>0</v>
      </c>
      <c r="I34" s="1">
        <v>0</v>
      </c>
      <c r="J34" s="1">
        <f>D34*100/F34</f>
        <v>3.7325167590830093</v>
      </c>
      <c r="K34" s="1">
        <f>E34*100/F34</f>
        <v>3.918728792518414</v>
      </c>
      <c r="L34" s="1">
        <f>SUM(G34:K34)</f>
        <v>100</v>
      </c>
    </row>
    <row r="35" spans="1:12" s="7" customFormat="1" ht="10.5">
      <c r="A35" s="7" t="s">
        <v>44</v>
      </c>
      <c r="B35" s="8">
        <f>SUM(B28:B34)</f>
        <v>11672</v>
      </c>
      <c r="C35" s="7">
        <f>SUM(C28:C34)</f>
        <v>68777</v>
      </c>
      <c r="D35" s="7">
        <f>SUM(D28:D34)</f>
        <v>6144</v>
      </c>
      <c r="E35" s="7">
        <f>SUM(E28:E34)</f>
        <v>1675</v>
      </c>
      <c r="F35" s="7">
        <f>SUM(C28:E34)</f>
        <v>76596</v>
      </c>
      <c r="G35" s="7">
        <f>C35*100/F35</f>
        <v>89.79189513812732</v>
      </c>
      <c r="H35" s="7">
        <f>G35</f>
        <v>89.79189513812732</v>
      </c>
      <c r="I35" s="7">
        <v>0</v>
      </c>
      <c r="J35" s="7">
        <f>D35*100/F35</f>
        <v>8.021306595644681</v>
      </c>
      <c r="K35" s="7">
        <f>E35*100/F35</f>
        <v>2.1867982662280014</v>
      </c>
      <c r="L35" s="9">
        <f>SUM(H35:K35)</f>
        <v>100</v>
      </c>
    </row>
    <row r="36" spans="2:12" s="10" customFormat="1" ht="10.5">
      <c r="B36" s="11"/>
      <c r="L36" s="12"/>
    </row>
    <row r="37" spans="1:11" s="3" customFormat="1" ht="21.75">
      <c r="A37" s="4" t="s">
        <v>45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5" t="s">
        <v>10</v>
      </c>
      <c r="K37" s="5" t="s">
        <v>11</v>
      </c>
    </row>
    <row r="38" spans="1:12" ht="10.5">
      <c r="A38" s="1" t="s">
        <v>38</v>
      </c>
      <c r="B38" s="6">
        <v>1082</v>
      </c>
      <c r="C38" s="1">
        <v>7494</v>
      </c>
      <c r="D38" s="1">
        <v>147</v>
      </c>
      <c r="E38" s="1">
        <v>133</v>
      </c>
      <c r="F38" s="1">
        <v>7774</v>
      </c>
      <c r="G38" s="1">
        <f>C38*100/F38</f>
        <v>96.39825057885258</v>
      </c>
      <c r="H38" s="1">
        <v>0</v>
      </c>
      <c r="I38" s="1">
        <v>0</v>
      </c>
      <c r="J38" s="1">
        <f>D38*100/F38</f>
        <v>1.8909184461023927</v>
      </c>
      <c r="K38" s="1">
        <f>E38*100/F38</f>
        <v>1.710830975045022</v>
      </c>
      <c r="L38" s="1">
        <f>SUM(G38:K38)</f>
        <v>100</v>
      </c>
    </row>
    <row r="39" spans="1:12" ht="10.5">
      <c r="A39" s="1" t="s">
        <v>39</v>
      </c>
      <c r="B39" s="6">
        <v>2572</v>
      </c>
      <c r="C39" s="1">
        <v>15765</v>
      </c>
      <c r="D39" s="1">
        <v>1242</v>
      </c>
      <c r="E39" s="1">
        <v>200</v>
      </c>
      <c r="F39" s="1">
        <v>17202</v>
      </c>
      <c r="G39" s="1">
        <f>C39*100/F39</f>
        <v>91.64632019532613</v>
      </c>
      <c r="H39" s="1">
        <v>0</v>
      </c>
      <c r="I39" s="1">
        <v>0</v>
      </c>
      <c r="J39" s="1">
        <f>D39*100/F39</f>
        <v>7.220090687129404</v>
      </c>
      <c r="K39" s="1">
        <f>E39*100/F39</f>
        <v>1.162655505173817</v>
      </c>
      <c r="L39" s="1">
        <f>SUM(G39:K39)</f>
        <v>100.02906638762934</v>
      </c>
    </row>
    <row r="40" spans="1:12" ht="10.5">
      <c r="A40" s="1" t="s">
        <v>40</v>
      </c>
      <c r="B40" s="6">
        <v>246</v>
      </c>
      <c r="C40" s="1">
        <v>2193</v>
      </c>
      <c r="D40" s="1">
        <v>27</v>
      </c>
      <c r="E40" s="1">
        <v>16</v>
      </c>
      <c r="F40" s="1">
        <v>2236</v>
      </c>
      <c r="G40" s="1">
        <f>C40*100/F40</f>
        <v>98.07692307692308</v>
      </c>
      <c r="H40" s="1">
        <f>G40*5/6</f>
        <v>81.73076923076924</v>
      </c>
      <c r="I40" s="1">
        <f>G40*1/6</f>
        <v>16.346153846153847</v>
      </c>
      <c r="J40" s="1">
        <f>D40*100/F40</f>
        <v>1.2075134168157424</v>
      </c>
      <c r="K40" s="1">
        <f>E40*100/F40</f>
        <v>0.7155635062611807</v>
      </c>
      <c r="L40" s="1">
        <f>SUM(H40:K40)</f>
        <v>100.00000000000001</v>
      </c>
    </row>
    <row r="41" spans="1:12" ht="10.5">
      <c r="A41" s="1" t="s">
        <v>42</v>
      </c>
      <c r="B41" s="6">
        <v>2944</v>
      </c>
      <c r="C41" s="1">
        <v>16472</v>
      </c>
      <c r="D41" s="1">
        <v>3820</v>
      </c>
      <c r="E41" s="1">
        <v>286</v>
      </c>
      <c r="F41" s="1">
        <v>20578</v>
      </c>
      <c r="G41" s="1">
        <f>C41*100/F41</f>
        <v>80.04665176401983</v>
      </c>
      <c r="H41" s="1">
        <v>0</v>
      </c>
      <c r="I41" s="1">
        <v>0</v>
      </c>
      <c r="J41" s="1">
        <f>D41*100/F41</f>
        <v>18.563514432889495</v>
      </c>
      <c r="K41" s="1">
        <f>E41*100/F41</f>
        <v>1.3898338030906794</v>
      </c>
      <c r="L41" s="1">
        <f>SUM(G41:K41)</f>
        <v>100</v>
      </c>
    </row>
    <row r="42" spans="1:12" ht="10.5">
      <c r="A42" s="1" t="s">
        <v>13</v>
      </c>
      <c r="B42" s="6">
        <v>1810</v>
      </c>
      <c r="C42" s="1">
        <v>13878</v>
      </c>
      <c r="D42" s="1">
        <v>3893</v>
      </c>
      <c r="E42" s="1">
        <v>215</v>
      </c>
      <c r="F42" s="1">
        <f>SUM(C42:E42)</f>
        <v>17986</v>
      </c>
      <c r="G42" s="1">
        <f>C42*100/F42</f>
        <v>77.16001334371178</v>
      </c>
      <c r="H42" s="1">
        <f>G42</f>
        <v>77.16001334371178</v>
      </c>
      <c r="I42" s="1">
        <v>0</v>
      </c>
      <c r="J42" s="1">
        <f>D42*100/F42</f>
        <v>21.64461247637051</v>
      </c>
      <c r="K42" s="1">
        <f>E42*100/F42</f>
        <v>1.1953741799177138</v>
      </c>
      <c r="L42" s="1">
        <f>SUM(H42:K42)</f>
        <v>100</v>
      </c>
    </row>
    <row r="43" spans="1:12" ht="10.5">
      <c r="A43" s="1" t="s">
        <v>46</v>
      </c>
      <c r="B43" s="6">
        <v>1316</v>
      </c>
      <c r="C43" s="1">
        <v>17339</v>
      </c>
      <c r="D43" s="1">
        <v>430</v>
      </c>
      <c r="E43" s="1">
        <v>451</v>
      </c>
      <c r="F43" s="1">
        <v>18220</v>
      </c>
      <c r="G43" s="1">
        <f>C43*100/F43</f>
        <v>95.16465422612514</v>
      </c>
      <c r="H43" s="1">
        <v>0</v>
      </c>
      <c r="I43" s="1">
        <v>0</v>
      </c>
      <c r="J43" s="1">
        <f>D43*100/F43</f>
        <v>2.3600439077936333</v>
      </c>
      <c r="K43" s="1">
        <f>E43*100/F43</f>
        <v>2.4753018660812294</v>
      </c>
      <c r="L43" s="1">
        <f>SUM(G43:K43)</f>
        <v>100</v>
      </c>
    </row>
    <row r="44" spans="1:12" ht="10.5">
      <c r="A44" s="1" t="s">
        <v>16</v>
      </c>
      <c r="B44" s="6">
        <v>767</v>
      </c>
      <c r="C44" s="1">
        <v>8247</v>
      </c>
      <c r="D44" s="1">
        <v>1404</v>
      </c>
      <c r="E44" s="1">
        <v>79</v>
      </c>
      <c r="F44" s="1">
        <f>SUM(C44:E44)</f>
        <v>9730</v>
      </c>
      <c r="G44" s="1">
        <f>C44*100/F44</f>
        <v>84.7584789311408</v>
      </c>
      <c r="H44" s="1">
        <f>G44</f>
        <v>84.7584789311408</v>
      </c>
      <c r="I44" s="1">
        <v>0</v>
      </c>
      <c r="J44" s="1">
        <f>D44*100/F44</f>
        <v>14.429599177800617</v>
      </c>
      <c r="K44" s="1">
        <f>E44*100/F44</f>
        <v>0.8119218910585817</v>
      </c>
      <c r="L44" s="1">
        <f>SUM(H44:K44)</f>
        <v>100</v>
      </c>
    </row>
    <row r="45" spans="1:12" s="7" customFormat="1" ht="10.5">
      <c r="A45" s="7" t="s">
        <v>44</v>
      </c>
      <c r="B45" s="8">
        <f>SUM(B38:B44)</f>
        <v>10737</v>
      </c>
      <c r="C45" s="7">
        <f>SUM(C38:C44)</f>
        <v>81388</v>
      </c>
      <c r="D45" s="7">
        <f>SUM(D38:D44)</f>
        <v>10963</v>
      </c>
      <c r="E45" s="7">
        <f>SUM(E38:E44)</f>
        <v>1380</v>
      </c>
      <c r="F45" s="7">
        <f>SUM(C38:E44)</f>
        <v>93731</v>
      </c>
      <c r="G45" s="7">
        <f>C45*100/F45</f>
        <v>86.83146451014072</v>
      </c>
      <c r="H45" s="7">
        <f>G45</f>
        <v>86.83146451014072</v>
      </c>
      <c r="I45" s="7">
        <v>0</v>
      </c>
      <c r="J45" s="7">
        <f>D45*100/F45</f>
        <v>11.696237104053088</v>
      </c>
      <c r="K45" s="7">
        <f>E45*100/F45</f>
        <v>1.47229838580619</v>
      </c>
      <c r="L45" s="9">
        <f>SUM(H45:K45)</f>
        <v>100</v>
      </c>
    </row>
  </sheetData>
  <mergeCells count="1">
    <mergeCell ref="A1:L1"/>
  </mergeCells>
  <printOptions/>
  <pageMargins left="0.39375" right="0.39375" top="0.39375" bottom="0.7097222222222223" header="0.5118055555555556" footer="0.23611111111111113"/>
  <pageSetup horizontalDpi="300" verticalDpi="300" orientation="landscape" paperSize="9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RDSanto</dc:creator>
  <cp:keywords/>
  <dc:description/>
  <cp:lastModifiedBy>Raul</cp:lastModifiedBy>
  <cp:lastPrinted>2006-09-04T12:17:45Z</cp:lastPrinted>
  <dcterms:created xsi:type="dcterms:W3CDTF">2006-09-04T10:30:08Z</dcterms:created>
  <dcterms:modified xsi:type="dcterms:W3CDTF">2006-09-12T12:09:52Z</dcterms:modified>
  <cp:category/>
  <cp:version/>
  <cp:contentType/>
  <cp:contentStatus/>
  <cp:revision>1</cp:revision>
</cp:coreProperties>
</file>